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127"/>
  <workbookPr defaultThemeVersion="164011"/>
  <mc:AlternateContent xmlns:mc="http://schemas.openxmlformats.org/markup-compatibility/2006">
    <mc:Choice Requires="x15">
      <x15ac:absPath xmlns:x15ac="http://schemas.microsoft.com/office/spreadsheetml/2010/11/ac" url="J:\9_BUERO\02_Infrastruktur + IT\03_Backup + Server Admin\160112_Octane Rendering\"/>
    </mc:Choice>
  </mc:AlternateContent>
  <bookViews>
    <workbookView xWindow="0" yWindow="0" windowWidth="34440" windowHeight="1821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1" l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G12" i="1" l="1"/>
  <c r="H12" i="1"/>
  <c r="G7" i="1"/>
  <c r="H7" i="1"/>
  <c r="G9" i="1"/>
  <c r="H9" i="1"/>
  <c r="G2" i="1"/>
  <c r="H2" i="1"/>
  <c r="G13" i="1"/>
  <c r="H13" i="1"/>
  <c r="G20" i="1"/>
  <c r="H20" i="1"/>
  <c r="G8" i="1"/>
  <c r="H8" i="1"/>
  <c r="G15" i="1"/>
  <c r="H15" i="1"/>
  <c r="G4" i="1"/>
  <c r="H4" i="1"/>
  <c r="G19" i="1"/>
  <c r="H19" i="1"/>
  <c r="G17" i="1"/>
  <c r="H17" i="1"/>
  <c r="G18" i="1"/>
  <c r="H18" i="1"/>
  <c r="G5" i="1"/>
  <c r="H5" i="1"/>
  <c r="G10" i="1"/>
  <c r="H10" i="1"/>
  <c r="G16" i="1"/>
  <c r="H16" i="1"/>
  <c r="G14" i="1"/>
  <c r="H14" i="1"/>
  <c r="H6" i="1"/>
  <c r="G6" i="1"/>
  <c r="H11" i="1"/>
  <c r="G11" i="1"/>
  <c r="H3" i="1"/>
  <c r="G3" i="1"/>
  <c r="H24" i="1" l="1"/>
  <c r="I20" i="1" l="1"/>
  <c r="J20" i="1" s="1"/>
  <c r="I12" i="1"/>
  <c r="J12" i="1" s="1"/>
  <c r="I5" i="1"/>
  <c r="J5" i="1" s="1"/>
  <c r="I19" i="1"/>
  <c r="J19" i="1" s="1"/>
  <c r="I11" i="1"/>
  <c r="J11" i="1" s="1"/>
  <c r="I18" i="1"/>
  <c r="J18" i="1" s="1"/>
  <c r="I4" i="1"/>
  <c r="J4" i="1" s="1"/>
  <c r="I17" i="1"/>
  <c r="J17" i="1" s="1"/>
  <c r="I10" i="1"/>
  <c r="J10" i="1" s="1"/>
  <c r="I16" i="1"/>
  <c r="J16" i="1" s="1"/>
  <c r="I9" i="1"/>
  <c r="J9" i="1" s="1"/>
  <c r="I15" i="1"/>
  <c r="J15" i="1" s="1"/>
  <c r="I8" i="1"/>
  <c r="J8" i="1" s="1"/>
  <c r="I3" i="1"/>
  <c r="J3" i="1" s="1"/>
  <c r="I14" i="1"/>
  <c r="J14" i="1" s="1"/>
  <c r="I7" i="1"/>
  <c r="J7" i="1" s="1"/>
  <c r="I2" i="1"/>
  <c r="J2" i="1" s="1"/>
  <c r="I13" i="1"/>
  <c r="J13" i="1" s="1"/>
  <c r="I6" i="1"/>
  <c r="J6" i="1" s="1"/>
</calcChain>
</file>

<file path=xl/sharedStrings.xml><?xml version="1.0" encoding="utf-8"?>
<sst xmlns="http://schemas.openxmlformats.org/spreadsheetml/2006/main" count="30" uniqueCount="30">
  <si>
    <t>GTX 580</t>
  </si>
  <si>
    <t>CUDA Cores</t>
  </si>
  <si>
    <t>Price/Core</t>
  </si>
  <si>
    <t>Price/OBR</t>
  </si>
  <si>
    <t>GTX 590</t>
  </si>
  <si>
    <t>GTX 670</t>
  </si>
  <si>
    <t>GTX 680</t>
  </si>
  <si>
    <t>GTX 690</t>
  </si>
  <si>
    <t>GTX 770</t>
  </si>
  <si>
    <t>GTX 780</t>
  </si>
  <si>
    <t>GTX Titan</t>
  </si>
  <si>
    <t>GTX Titan Black</t>
  </si>
  <si>
    <t>GTX Titan Z</t>
  </si>
  <si>
    <t>GTX 960</t>
  </si>
  <si>
    <t>GTX 970</t>
  </si>
  <si>
    <t>GTX 980</t>
  </si>
  <si>
    <t>GTX Titan X</t>
  </si>
  <si>
    <t>GTX 980 ti</t>
  </si>
  <si>
    <t>GTX 780 ti</t>
  </si>
  <si>
    <t>GTX 760</t>
  </si>
  <si>
    <t>GTX 660 ti</t>
  </si>
  <si>
    <t>GTX 660</t>
  </si>
  <si>
    <t>Maximum Used Price to reach average</t>
  </si>
  <si>
    <t>Average</t>
  </si>
  <si>
    <t>Graphics card</t>
  </si>
  <si>
    <t>Octane Bench Result</t>
  </si>
  <si>
    <t>% below average</t>
  </si>
  <si>
    <t>Memory</t>
  </si>
  <si>
    <t>Price</t>
  </si>
  <si>
    <t>OBR/Core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</si>
</sst>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&quot;Fr.&quot;\ #,##0.00"/>
    <numFmt numFmtId="165" formatCode="0.000"/>
  </numFmts>
  <fonts count="5" x14ac:knownFonts="1">
    <font>
      <sz val="11"/>
      <color theme="1"/>
      <name val="Calibri"/>
      <family val="2"/>
      <scheme val="minor"/>
    </font>
    <font>
      <sz val="11"/>
      <color theme="0" tint="-0.14999847407452621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theme="1"/>
      <name val="Calibri Light"/>
      <family val="2"/>
      <scheme val="major"/>
    </font>
    <font>
      <sz val="11"/>
      <color theme="1"/>
      <name val="Calibri Light"/>
      <family val="2"/>
      <scheme val="major"/>
    </font>
  </fonts>
  <fills count="4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2" borderId="0" applyNumberFormat="0" applyBorder="0" applyAlignment="0" applyProtection="0"/>
  </cellStyleXfs>
  <cellXfs count="22">
    <xf numFmtId="0" fontId="0" fillId="0" borderId="0" xfId="0"/>
    <xf numFmtId="0" fontId="0" fillId="0" borderId="0" xfId="0" applyAlignment="1">
      <alignment horizontal="right"/>
    </xf>
    <xf numFmtId="4" fontId="0" fillId="0" borderId="0" xfId="0" applyNumberFormat="1"/>
    <xf numFmtId="0" fontId="1" fillId="0" borderId="0" xfId="0" applyFont="1"/>
    <xf numFmtId="0" fontId="0" fillId="3" borderId="0" xfId="0" applyFill="1"/>
    <xf numFmtId="0" fontId="1" fillId="3" borderId="0" xfId="0" applyFont="1" applyFill="1"/>
    <xf numFmtId="9" fontId="4" fillId="0" borderId="0" xfId="0" applyNumberFormat="1" applyFont="1" applyAlignment="1">
      <alignment horizontal="right" vertical="center" indent="1"/>
    </xf>
    <xf numFmtId="0" fontId="4" fillId="0" borderId="0" xfId="0" applyFont="1" applyAlignment="1">
      <alignment horizontal="right" vertical="center" indent="1"/>
    </xf>
    <xf numFmtId="164" fontId="4" fillId="0" borderId="0" xfId="0" applyNumberFormat="1" applyFont="1" applyAlignment="1">
      <alignment horizontal="right" vertical="center" indent="1"/>
    </xf>
    <xf numFmtId="9" fontId="4" fillId="3" borderId="0" xfId="0" applyNumberFormat="1" applyFont="1" applyFill="1" applyAlignment="1">
      <alignment horizontal="right" vertical="center" indent="1"/>
    </xf>
    <xf numFmtId="4" fontId="4" fillId="0" borderId="0" xfId="0" applyNumberFormat="1" applyFont="1" applyAlignment="1">
      <alignment horizontal="right" vertical="center" indent="1"/>
    </xf>
    <xf numFmtId="0" fontId="0" fillId="0" borderId="0" xfId="0" applyAlignment="1">
      <alignment horizontal="right" vertical="center" indent="1"/>
    </xf>
    <xf numFmtId="4" fontId="0" fillId="0" borderId="0" xfId="0" applyNumberFormat="1" applyAlignment="1">
      <alignment horizontal="right" vertical="center" indent="1"/>
    </xf>
    <xf numFmtId="0" fontId="3" fillId="0" borderId="0" xfId="0" applyFont="1" applyAlignment="1">
      <alignment horizontal="center" vertical="center"/>
    </xf>
    <xf numFmtId="4" fontId="3" fillId="0" borderId="0" xfId="0" applyNumberFormat="1" applyFont="1" applyAlignment="1">
      <alignment horizontal="center" vertical="center" wrapText="1"/>
    </xf>
    <xf numFmtId="0" fontId="0" fillId="0" borderId="0" xfId="0" applyAlignment="1">
      <alignment horizontal="center" vertical="top"/>
    </xf>
    <xf numFmtId="0" fontId="2" fillId="0" borderId="0" xfId="1" applyFill="1" applyAlignment="1">
      <alignment horizontal="right" vertical="center" indent="1"/>
    </xf>
    <xf numFmtId="0" fontId="4" fillId="0" borderId="0" xfId="0" applyFont="1" applyFill="1" applyAlignment="1">
      <alignment horizontal="right" vertical="center" indent="1"/>
    </xf>
    <xf numFmtId="164" fontId="4" fillId="0" borderId="0" xfId="0" applyNumberFormat="1" applyFont="1" applyFill="1" applyAlignment="1">
      <alignment horizontal="right" vertical="center" indent="1"/>
    </xf>
    <xf numFmtId="164" fontId="3" fillId="0" borderId="0" xfId="0" applyNumberFormat="1" applyFont="1" applyAlignment="1">
      <alignment horizontal="right" vertical="center" indent="1"/>
    </xf>
    <xf numFmtId="0" fontId="3" fillId="0" borderId="0" xfId="0" applyFont="1" applyFill="1" applyAlignment="1">
      <alignment horizontal="right" vertical="center" indent="1"/>
    </xf>
    <xf numFmtId="165" fontId="4" fillId="0" borderId="0" xfId="0" applyNumberFormat="1" applyFont="1" applyFill="1" applyAlignment="1">
      <alignment horizontal="right" vertical="center" indent="1"/>
    </xf>
  </cellXfs>
  <cellStyles count="2">
    <cellStyle name="Bad" xfId="1" builtinId="27"/>
    <cellStyle name="Normal" xfId="0" builtinId="0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numFmt numFmtId="165" formatCode="0.000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</dxf>
    <dxf>
      <font>
        <b/>
        <strike val="0"/>
        <outline val="0"/>
        <shadow val="0"/>
        <u val="none"/>
        <vertAlign val="baseline"/>
        <sz val="11"/>
        <name val="Calibri Light"/>
        <family val="2"/>
        <scheme val="major"/>
      </font>
      <fill>
        <patternFill patternType="none">
          <fgColor indexed="64"/>
          <bgColor auto="1"/>
        </patternFill>
      </fill>
      <alignment horizontal="righ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1"/>
        <name val="Calibri Light"/>
        <family val="2"/>
        <scheme val="major"/>
      </font>
      <fill>
        <patternFill patternType="none">
          <fgColor indexed="64"/>
          <bgColor auto="1"/>
        </patternFill>
      </fill>
      <alignment horizontal="righ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1"/>
        <name val="Calibri Light"/>
        <family val="2"/>
        <scheme val="major"/>
      </font>
      <numFmt numFmtId="164" formatCode="&quot;Fr.&quot;\ #,##0.00"/>
      <fill>
        <patternFill patternType="none">
          <fgColor indexed="64"/>
          <bgColor auto="1"/>
        </patternFill>
      </fill>
      <alignment horizontal="right" vertical="center" textRotation="0" indent="1" justifyLastLine="0" shrinkToFit="0" readingOrder="0"/>
    </dxf>
    <dxf>
      <font>
        <strike val="0"/>
        <outline val="0"/>
        <shadow val="0"/>
        <u val="none"/>
        <vertAlign val="baseline"/>
        <sz val="11"/>
        <name val="Calibri Light"/>
        <family val="2"/>
        <scheme val="major"/>
      </font>
      <numFmt numFmtId="13" formatCode="0%"/>
      <alignment horizontal="right" vertical="center" textRotation="0" indent="1" justifyLastLine="0" shrinkToFit="0" readingOrder="0"/>
    </dxf>
    <dxf>
      <font>
        <strike val="0"/>
        <outline val="0"/>
        <shadow val="0"/>
        <u val="none"/>
        <vertAlign val="baseline"/>
        <sz val="11"/>
        <name val="Calibri Light"/>
        <family val="2"/>
        <scheme val="major"/>
      </font>
      <numFmt numFmtId="164" formatCode="&quot;Fr.&quot;\ #,##0.00"/>
      <fill>
        <patternFill patternType="none">
          <fgColor indexed="64"/>
          <bgColor auto="1"/>
        </patternFill>
      </fill>
      <alignment horizontal="right" vertical="center" textRotation="0" indent="1" justifyLastLine="0" shrinkToFit="0" readingOrder="0"/>
    </dxf>
    <dxf>
      <font>
        <strike val="0"/>
        <outline val="0"/>
        <shadow val="0"/>
        <u val="none"/>
        <vertAlign val="baseline"/>
        <sz val="11"/>
        <name val="Calibri Light"/>
        <family val="2"/>
        <scheme val="major"/>
      </font>
      <numFmt numFmtId="164" formatCode="&quot;Fr.&quot;\ #,##0.00"/>
      <fill>
        <patternFill patternType="none">
          <fgColor indexed="64"/>
          <bgColor auto="1"/>
        </patternFill>
      </fill>
      <alignment horizontal="right" vertical="center" textRotation="0" indent="1" justifyLastLine="0" shrinkToFit="0" readingOrder="0"/>
    </dxf>
    <dxf>
      <font>
        <strike val="0"/>
        <outline val="0"/>
        <shadow val="0"/>
        <u val="none"/>
        <vertAlign val="baseline"/>
        <sz val="11"/>
        <name val="Calibri Light"/>
        <family val="2"/>
        <scheme val="major"/>
      </font>
      <numFmt numFmtId="164" formatCode="&quot;Fr.&quot;\ #,##0.00"/>
      <fill>
        <patternFill patternType="none">
          <fgColor indexed="64"/>
          <bgColor auto="1"/>
        </patternFill>
      </fill>
      <alignment horizontal="righ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1"/>
        <name val="Calibri Light"/>
        <family val="2"/>
        <scheme val="major"/>
      </font>
      <fill>
        <patternFill patternType="none">
          <fgColor indexed="64"/>
          <bgColor auto="1"/>
        </patternFill>
      </fill>
      <alignment horizontal="righ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1"/>
        <name val="Calibri Light"/>
        <family val="2"/>
        <scheme val="major"/>
      </font>
      <fill>
        <patternFill patternType="none">
          <fgColor indexed="64"/>
          <bgColor auto="1"/>
        </patternFill>
      </fill>
      <alignment horizontal="right" vertical="center" textRotation="0" wrapText="0" indent="1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 Light"/>
        <family val="2"/>
        <scheme val="major"/>
      </font>
      <alignment horizontal="right" vertical="center" textRotation="0" indent="1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2" name="Table2" displayName="Table2" ref="A1:J20" totalsRowShown="0" headerRowDxfId="10" dataDxfId="11">
  <autoFilter ref="A1:J20"/>
  <sortState ref="A2:K20">
    <sortCondition descending="1" ref="J1:J20"/>
  </sortState>
  <tableColumns count="10">
    <tableColumn id="1" name="Graphics card" dataDxfId="1"/>
    <tableColumn id="2" name="CUDA Cores" dataDxfId="2"/>
    <tableColumn id="3" name="Memory" dataDxfId="9"/>
    <tableColumn id="4" name="Octane Bench Result" dataDxfId="8"/>
    <tableColumn id="5" name="OBR/Core" dataDxfId="0">
      <calculatedColumnFormula>Table2[[#This Row],[Octane Bench Result]]/Table2[[#This Row],[CUDA Cores]]</calculatedColumnFormula>
    </tableColumn>
    <tableColumn id="6" name="Price" dataDxfId="7"/>
    <tableColumn id="7" name="Price/Core" dataDxfId="6">
      <calculatedColumnFormula>F2/B2</calculatedColumnFormula>
    </tableColumn>
    <tableColumn id="8" name="Price/OBR" dataDxfId="5">
      <calculatedColumnFormula>F2/D2</calculatedColumnFormula>
    </tableColumn>
    <tableColumn id="9" name="Maximum Used Price to reach average" dataDxfId="3">
      <calculatedColumnFormula>Table2[[#This Row],[Octane Bench Result]]*H24</calculatedColumnFormula>
    </tableColumn>
    <tableColumn id="10" name="% below average" dataDxfId="4">
      <calculatedColumnFormula>((Table2[[#This Row],[Maximum Used Price to reach average]]-Table2[[#This Row],[Price]])/Table2[[#This Row],[Maximum Used Price to reach average]])</calculatedColumnFormula>
    </tableColumn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"/>
  <sheetViews>
    <sheetView tabSelected="1" workbookViewId="0">
      <selection activeCell="F25" sqref="F25"/>
    </sheetView>
  </sheetViews>
  <sheetFormatPr defaultRowHeight="15" x14ac:dyDescent="0.25"/>
  <cols>
    <col min="1" max="1" width="21.7109375" style="1" customWidth="1"/>
    <col min="2" max="2" width="13.85546875" style="1" customWidth="1"/>
    <col min="3" max="3" width="14.140625" style="1" customWidth="1"/>
    <col min="4" max="4" width="21.85546875" style="1" customWidth="1"/>
    <col min="5" max="5" width="17.85546875" style="1" customWidth="1"/>
    <col min="6" max="6" width="17.7109375" style="1" customWidth="1"/>
    <col min="7" max="7" width="18.5703125" customWidth="1"/>
    <col min="8" max="8" width="17.7109375" customWidth="1"/>
    <col min="9" max="9" width="18.85546875" style="2" customWidth="1"/>
    <col min="10" max="10" width="12.5703125" customWidth="1"/>
  </cols>
  <sheetData>
    <row r="1" spans="1:12" s="15" customFormat="1" ht="55.5" customHeight="1" x14ac:dyDescent="0.25">
      <c r="A1" s="13" t="s">
        <v>24</v>
      </c>
      <c r="B1" s="13" t="s">
        <v>1</v>
      </c>
      <c r="C1" s="13" t="s">
        <v>27</v>
      </c>
      <c r="D1" s="13" t="s">
        <v>25</v>
      </c>
      <c r="E1" s="13" t="s">
        <v>29</v>
      </c>
      <c r="F1" s="13" t="s">
        <v>28</v>
      </c>
      <c r="G1" s="13" t="s">
        <v>2</v>
      </c>
      <c r="H1" s="13" t="s">
        <v>3</v>
      </c>
      <c r="I1" s="14" t="s">
        <v>22</v>
      </c>
      <c r="J1" s="14" t="s">
        <v>26</v>
      </c>
    </row>
    <row r="2" spans="1:12" ht="21.95" customHeight="1" x14ac:dyDescent="0.25">
      <c r="A2" s="20" t="s">
        <v>18</v>
      </c>
      <c r="B2" s="17">
        <v>2880</v>
      </c>
      <c r="C2" s="17">
        <v>3</v>
      </c>
      <c r="D2" s="17">
        <v>103</v>
      </c>
      <c r="E2" s="21">
        <f>Table2[[#This Row],[Octane Bench Result]]/Table2[[#This Row],[CUDA Cores]]</f>
        <v>3.5763888888888887E-2</v>
      </c>
      <c r="F2" s="18">
        <v>200</v>
      </c>
      <c r="G2" s="18">
        <f>F2/B2</f>
        <v>6.9444444444444448E-2</v>
      </c>
      <c r="H2" s="18">
        <f>F2/D2</f>
        <v>1.941747572815534</v>
      </c>
      <c r="I2" s="18">
        <f>Table2[[#This Row],[Octane Bench Result]]*$H$24</f>
        <v>455.5108287552718</v>
      </c>
      <c r="J2" s="6">
        <f>((Table2[[#This Row],[Maximum Used Price to reach average]]-Table2[[#This Row],[Price]])/Table2[[#This Row],[Maximum Used Price to reach average]])</f>
        <v>0.56093250176616061</v>
      </c>
      <c r="L2" s="3"/>
    </row>
    <row r="3" spans="1:12" s="4" customFormat="1" ht="21.95" customHeight="1" x14ac:dyDescent="0.25">
      <c r="A3" s="20" t="s">
        <v>0</v>
      </c>
      <c r="B3" s="17">
        <v>512</v>
      </c>
      <c r="C3" s="16">
        <v>1.5</v>
      </c>
      <c r="D3" s="17">
        <v>63</v>
      </c>
      <c r="E3" s="21">
        <f>Table2[[#This Row],[Octane Bench Result]]/Table2[[#This Row],[CUDA Cores]]</f>
        <v>0.123046875</v>
      </c>
      <c r="F3" s="18">
        <v>150</v>
      </c>
      <c r="G3" s="18">
        <f>F3/B3</f>
        <v>0.29296875</v>
      </c>
      <c r="H3" s="18">
        <f>F3/D3</f>
        <v>2.3809523809523809</v>
      </c>
      <c r="I3" s="18">
        <f>Table2[[#This Row],[Octane Bench Result]]*$H$24</f>
        <v>278.61341952992353</v>
      </c>
      <c r="J3" s="9">
        <f>((Table2[[#This Row],[Maximum Used Price to reach average]]-Table2[[#This Row],[Price]])/Table2[[#This Row],[Maximum Used Price to reach average]])</f>
        <v>0.46161961526088746</v>
      </c>
      <c r="L3" s="5"/>
    </row>
    <row r="4" spans="1:12" ht="21.95" customHeight="1" x14ac:dyDescent="0.25">
      <c r="A4" s="20" t="s">
        <v>14</v>
      </c>
      <c r="B4" s="17">
        <v>1664</v>
      </c>
      <c r="C4" s="17">
        <v>4</v>
      </c>
      <c r="D4" s="17">
        <v>80</v>
      </c>
      <c r="E4" s="21">
        <f>Table2[[#This Row],[Octane Bench Result]]/Table2[[#This Row],[CUDA Cores]]</f>
        <v>4.807692307692308E-2</v>
      </c>
      <c r="F4" s="18">
        <v>228</v>
      </c>
      <c r="G4" s="18">
        <f>F4/B4</f>
        <v>0.13701923076923078</v>
      </c>
      <c r="H4" s="18">
        <f>F4/D4</f>
        <v>2.85</v>
      </c>
      <c r="I4" s="18">
        <f>Table2[[#This Row],[Octane Bench Result]]*$H$24</f>
        <v>353.79481845069654</v>
      </c>
      <c r="J4" s="6">
        <f>((Table2[[#This Row],[Maximum Used Price to reach average]]-Table2[[#This Row],[Price]])/Table2[[#This Row],[Maximum Used Price to reach average]])</f>
        <v>0.35555867946728226</v>
      </c>
      <c r="L4" s="3"/>
    </row>
    <row r="5" spans="1:12" s="4" customFormat="1" ht="21.95" customHeight="1" x14ac:dyDescent="0.25">
      <c r="A5" s="20" t="s">
        <v>9</v>
      </c>
      <c r="B5" s="17">
        <v>2304</v>
      </c>
      <c r="C5" s="17">
        <v>3</v>
      </c>
      <c r="D5" s="17">
        <v>84</v>
      </c>
      <c r="E5" s="21">
        <f>Table2[[#This Row],[Octane Bench Result]]/Table2[[#This Row],[CUDA Cores]]</f>
        <v>3.6458333333333336E-2</v>
      </c>
      <c r="F5" s="18">
        <v>250</v>
      </c>
      <c r="G5" s="18">
        <f>F5/B5</f>
        <v>0.10850694444444445</v>
      </c>
      <c r="H5" s="18">
        <f>F5/D5</f>
        <v>2.9761904761904763</v>
      </c>
      <c r="I5" s="18">
        <f>Table2[[#This Row],[Octane Bench Result]]*$H$24</f>
        <v>371.48455937323138</v>
      </c>
      <c r="J5" s="6">
        <f>((Table2[[#This Row],[Maximum Used Price to reach average]]-Table2[[#This Row],[Price]])/Table2[[#This Row],[Maximum Used Price to reach average]])</f>
        <v>0.32702451907610935</v>
      </c>
      <c r="L5" s="5"/>
    </row>
    <row r="6" spans="1:12" ht="21.95" customHeight="1" x14ac:dyDescent="0.25">
      <c r="A6" s="20" t="s">
        <v>5</v>
      </c>
      <c r="B6" s="17">
        <v>1344</v>
      </c>
      <c r="C6" s="17">
        <v>2</v>
      </c>
      <c r="D6" s="17">
        <v>49</v>
      </c>
      <c r="E6" s="21">
        <f>Table2[[#This Row],[Octane Bench Result]]/Table2[[#This Row],[CUDA Cores]]</f>
        <v>3.6458333333333336E-2</v>
      </c>
      <c r="F6" s="18">
        <v>150</v>
      </c>
      <c r="G6" s="18">
        <f>F6/B6</f>
        <v>0.11160714285714286</v>
      </c>
      <c r="H6" s="18">
        <f>F6/D6</f>
        <v>3.0612244897959182</v>
      </c>
      <c r="I6" s="18">
        <f>Table2[[#This Row],[Octane Bench Result]]*$H$24</f>
        <v>216.69932630105163</v>
      </c>
      <c r="J6" s="9">
        <f>((Table2[[#This Row],[Maximum Used Price to reach average]]-Table2[[#This Row],[Price]])/Table2[[#This Row],[Maximum Used Price to reach average]])</f>
        <v>0.30779664819256958</v>
      </c>
      <c r="L6" s="3"/>
    </row>
    <row r="7" spans="1:12" s="4" customFormat="1" ht="21.95" customHeight="1" x14ac:dyDescent="0.25">
      <c r="A7" s="20" t="s">
        <v>20</v>
      </c>
      <c r="B7" s="17">
        <v>1344</v>
      </c>
      <c r="C7" s="16">
        <v>1</v>
      </c>
      <c r="D7" s="17">
        <v>43</v>
      </c>
      <c r="E7" s="21">
        <f>Table2[[#This Row],[Octane Bench Result]]/Table2[[#This Row],[CUDA Cores]]</f>
        <v>3.1994047619047616E-2</v>
      </c>
      <c r="F7" s="18">
        <v>135</v>
      </c>
      <c r="G7" s="18">
        <f>F7/B7</f>
        <v>0.10044642857142858</v>
      </c>
      <c r="H7" s="18">
        <f>F7/D7</f>
        <v>3.13953488372093</v>
      </c>
      <c r="I7" s="18">
        <f>Table2[[#This Row],[Octane Bench Result]]*$H$24</f>
        <v>190.1647149172494</v>
      </c>
      <c r="J7" s="6">
        <f>((Table2[[#This Row],[Maximum Used Price to reach average]]-Table2[[#This Row],[Price]])/Table2[[#This Row],[Maximum Used Price to reach average]])</f>
        <v>0.29008912058819347</v>
      </c>
      <c r="L7" s="5"/>
    </row>
    <row r="8" spans="1:12" ht="21.95" customHeight="1" x14ac:dyDescent="0.25">
      <c r="A8" s="20" t="s">
        <v>17</v>
      </c>
      <c r="B8" s="17">
        <v>2816</v>
      </c>
      <c r="C8" s="17">
        <v>6</v>
      </c>
      <c r="D8" s="17">
        <v>125</v>
      </c>
      <c r="E8" s="21">
        <f>Table2[[#This Row],[Octane Bench Result]]/Table2[[#This Row],[CUDA Cores]]</f>
        <v>4.4389204545454544E-2</v>
      </c>
      <c r="F8" s="18">
        <v>421</v>
      </c>
      <c r="G8" s="18">
        <f>F8/B8</f>
        <v>0.14950284090909091</v>
      </c>
      <c r="H8" s="18">
        <f>F8/D8</f>
        <v>3.3679999999999999</v>
      </c>
      <c r="I8" s="18">
        <f>Table2[[#This Row],[Octane Bench Result]]*$H$24</f>
        <v>552.80440382921336</v>
      </c>
      <c r="J8" s="9">
        <f>((Table2[[#This Row],[Maximum Used Price to reach average]]-Table2[[#This Row],[Price]])/Table2[[#This Row],[Maximum Used Price to reach average]])</f>
        <v>0.23842864296344099</v>
      </c>
      <c r="L8" s="3"/>
    </row>
    <row r="9" spans="1:12" s="4" customFormat="1" ht="21.95" customHeight="1" x14ac:dyDescent="0.25">
      <c r="A9" s="20" t="s">
        <v>19</v>
      </c>
      <c r="B9" s="17">
        <v>1152</v>
      </c>
      <c r="C9" s="17">
        <v>2</v>
      </c>
      <c r="D9" s="17">
        <v>43</v>
      </c>
      <c r="E9" s="21">
        <f>Table2[[#This Row],[Octane Bench Result]]/Table2[[#This Row],[CUDA Cores]]</f>
        <v>3.7326388888888888E-2</v>
      </c>
      <c r="F9" s="18">
        <v>150</v>
      </c>
      <c r="G9" s="18">
        <f>F9/B9</f>
        <v>0.13020833333333334</v>
      </c>
      <c r="H9" s="18">
        <f>F9/D9</f>
        <v>3.4883720930232558</v>
      </c>
      <c r="I9" s="18">
        <f>Table2[[#This Row],[Octane Bench Result]]*$H$24</f>
        <v>190.1647149172494</v>
      </c>
      <c r="J9" s="6">
        <f>((Table2[[#This Row],[Maximum Used Price to reach average]]-Table2[[#This Row],[Price]])/Table2[[#This Row],[Maximum Used Price to reach average]])</f>
        <v>0.21121013398688165</v>
      </c>
      <c r="L9" s="5"/>
    </row>
    <row r="10" spans="1:12" ht="21.95" customHeight="1" x14ac:dyDescent="0.25">
      <c r="A10" s="20" t="s">
        <v>8</v>
      </c>
      <c r="B10" s="17">
        <v>1536</v>
      </c>
      <c r="C10" s="17">
        <v>2</v>
      </c>
      <c r="D10" s="17">
        <v>57</v>
      </c>
      <c r="E10" s="21">
        <f>Table2[[#This Row],[Octane Bench Result]]/Table2[[#This Row],[CUDA Cores]]</f>
        <v>3.7109375E-2</v>
      </c>
      <c r="F10" s="18">
        <v>200</v>
      </c>
      <c r="G10" s="18">
        <f>F10/B10</f>
        <v>0.13020833333333334</v>
      </c>
      <c r="H10" s="18">
        <f>F10/D10</f>
        <v>3.5087719298245612</v>
      </c>
      <c r="I10" s="18">
        <f>Table2[[#This Row],[Octane Bench Result]]*$H$24</f>
        <v>252.0788081461213</v>
      </c>
      <c r="J10" s="9">
        <f>((Table2[[#This Row],[Maximum Used Price to reach average]]-Table2[[#This Row],[Price]])/Table2[[#This Row],[Maximum Used Price to reach average]])</f>
        <v>0.20659732775288683</v>
      </c>
      <c r="L10" s="3"/>
    </row>
    <row r="11" spans="1:12" s="4" customFormat="1" ht="21.95" customHeight="1" x14ac:dyDescent="0.25">
      <c r="A11" s="20" t="s">
        <v>4</v>
      </c>
      <c r="B11" s="17">
        <v>1024</v>
      </c>
      <c r="C11" s="16">
        <v>1.5</v>
      </c>
      <c r="D11" s="17">
        <v>105</v>
      </c>
      <c r="E11" s="21">
        <f>Table2[[#This Row],[Octane Bench Result]]/Table2[[#This Row],[CUDA Cores]]</f>
        <v>0.1025390625</v>
      </c>
      <c r="F11" s="18">
        <v>385</v>
      </c>
      <c r="G11" s="18">
        <f>F11/B11</f>
        <v>0.3759765625</v>
      </c>
      <c r="H11" s="18">
        <f>F11/D11</f>
        <v>3.6666666666666665</v>
      </c>
      <c r="I11" s="18">
        <f>Table2[[#This Row],[Octane Bench Result]]*$H$24</f>
        <v>464.35569921653922</v>
      </c>
      <c r="J11" s="9">
        <f>((Table2[[#This Row],[Maximum Used Price to reach average]]-Table2[[#This Row],[Price]])/Table2[[#This Row],[Maximum Used Price to reach average]])</f>
        <v>0.1708942075017667</v>
      </c>
      <c r="L11" s="5"/>
    </row>
    <row r="12" spans="1:12" ht="21.95" customHeight="1" x14ac:dyDescent="0.25">
      <c r="A12" s="20" t="s">
        <v>21</v>
      </c>
      <c r="B12" s="17">
        <v>960</v>
      </c>
      <c r="C12" s="16">
        <v>1.5</v>
      </c>
      <c r="D12" s="17">
        <v>33</v>
      </c>
      <c r="E12" s="21">
        <f>Table2[[#This Row],[Octane Bench Result]]/Table2[[#This Row],[CUDA Cores]]</f>
        <v>3.4375000000000003E-2</v>
      </c>
      <c r="F12" s="18">
        <v>135</v>
      </c>
      <c r="G12" s="18">
        <f>F12/B12</f>
        <v>0.140625</v>
      </c>
      <c r="H12" s="18">
        <f>F12/D12</f>
        <v>4.0909090909090908</v>
      </c>
      <c r="I12" s="18">
        <f>Table2[[#This Row],[Octane Bench Result]]*$H$24</f>
        <v>145.94036261091233</v>
      </c>
      <c r="J12" s="6">
        <f>((Table2[[#This Row],[Maximum Used Price to reach average]]-Table2[[#This Row],[Price]])/Table2[[#This Row],[Maximum Used Price to reach average]])</f>
        <v>7.4964611675524859E-2</v>
      </c>
      <c r="L12" s="3"/>
    </row>
    <row r="13" spans="1:12" s="4" customFormat="1" ht="21.95" customHeight="1" x14ac:dyDescent="0.25">
      <c r="A13" s="20" t="s">
        <v>13</v>
      </c>
      <c r="B13" s="17">
        <v>1024</v>
      </c>
      <c r="C13" s="17">
        <v>2</v>
      </c>
      <c r="D13" s="17">
        <v>48</v>
      </c>
      <c r="E13" s="21">
        <f>Table2[[#This Row],[Octane Bench Result]]/Table2[[#This Row],[CUDA Cores]]</f>
        <v>4.6875E-2</v>
      </c>
      <c r="F13" s="18">
        <v>205</v>
      </c>
      <c r="G13" s="18">
        <f>F13/B13</f>
        <v>0.2001953125</v>
      </c>
      <c r="H13" s="18">
        <f>F13/D13</f>
        <v>4.270833333333333</v>
      </c>
      <c r="I13" s="18">
        <f>Table2[[#This Row],[Octane Bench Result]]*$H$24</f>
        <v>212.27689107041795</v>
      </c>
      <c r="J13" s="9">
        <f>((Table2[[#This Row],[Maximum Used Price to reach average]]-Table2[[#This Row],[Price]])/Table2[[#This Row],[Maximum Used Price to reach average]])</f>
        <v>3.4280184874216975E-2</v>
      </c>
      <c r="L13" s="5"/>
    </row>
    <row r="14" spans="1:12" ht="21.95" customHeight="1" x14ac:dyDescent="0.25">
      <c r="A14" s="20" t="s">
        <v>6</v>
      </c>
      <c r="B14" s="17">
        <v>1536</v>
      </c>
      <c r="C14" s="17">
        <v>2</v>
      </c>
      <c r="D14" s="17">
        <v>53</v>
      </c>
      <c r="E14" s="21">
        <f>Table2[[#This Row],[Octane Bench Result]]/Table2[[#This Row],[CUDA Cores]]</f>
        <v>3.4505208333333336E-2</v>
      </c>
      <c r="F14" s="18">
        <v>260</v>
      </c>
      <c r="G14" s="18">
        <f>F14/B14</f>
        <v>0.16927083333333334</v>
      </c>
      <c r="H14" s="18">
        <f>F14/D14</f>
        <v>4.9056603773584904</v>
      </c>
      <c r="I14" s="18">
        <f>Table2[[#This Row],[Octane Bench Result]]*$H$24</f>
        <v>234.38906722358647</v>
      </c>
      <c r="J14" s="6">
        <f>((Table2[[#This Row],[Maximum Used Price to reach average]]-Table2[[#This Row],[Price]])/Table2[[#This Row],[Maximum Used Price to reach average]])</f>
        <v>-0.10926675497190731</v>
      </c>
      <c r="L14" s="3"/>
    </row>
    <row r="15" spans="1:12" s="4" customFormat="1" ht="21.95" customHeight="1" x14ac:dyDescent="0.25">
      <c r="A15" s="20" t="s">
        <v>15</v>
      </c>
      <c r="B15" s="17">
        <v>2048</v>
      </c>
      <c r="C15" s="17">
        <v>4</v>
      </c>
      <c r="D15" s="17">
        <v>97</v>
      </c>
      <c r="E15" s="21">
        <f>Table2[[#This Row],[Octane Bench Result]]/Table2[[#This Row],[CUDA Cores]]</f>
        <v>4.736328125E-2</v>
      </c>
      <c r="F15" s="18">
        <v>520</v>
      </c>
      <c r="G15" s="18">
        <f>F15/B15</f>
        <v>0.25390625</v>
      </c>
      <c r="H15" s="18">
        <f>F15/D15</f>
        <v>5.3608247422680408</v>
      </c>
      <c r="I15" s="18">
        <f>Table2[[#This Row],[Octane Bench Result]]*$H$24</f>
        <v>428.97621737146955</v>
      </c>
      <c r="J15" s="9">
        <f>((Table2[[#This Row],[Maximum Used Price to reach average]]-Table2[[#This Row],[Price]])/Table2[[#This Row],[Maximum Used Price to reach average]])</f>
        <v>-0.21218841264971322</v>
      </c>
      <c r="L15" s="5"/>
    </row>
    <row r="16" spans="1:12" ht="21.95" customHeight="1" x14ac:dyDescent="0.25">
      <c r="A16" s="20" t="s">
        <v>7</v>
      </c>
      <c r="B16" s="17">
        <v>3072</v>
      </c>
      <c r="C16" s="17">
        <v>2</v>
      </c>
      <c r="D16" s="17">
        <v>102</v>
      </c>
      <c r="E16" s="21">
        <f>Table2[[#This Row],[Octane Bench Result]]/Table2[[#This Row],[CUDA Cores]]</f>
        <v>3.3203125E-2</v>
      </c>
      <c r="F16" s="18">
        <v>550</v>
      </c>
      <c r="G16" s="18">
        <f>F16/B16</f>
        <v>0.17903645833333334</v>
      </c>
      <c r="H16" s="18">
        <f>F16/D16</f>
        <v>5.3921568627450984</v>
      </c>
      <c r="I16" s="18">
        <f>Table2[[#This Row],[Octane Bench Result]]*$H$24</f>
        <v>451.08839352463809</v>
      </c>
      <c r="J16" s="6">
        <f>((Table2[[#This Row],[Maximum Used Price to reach average]]-Table2[[#This Row],[Price]])/Table2[[#This Row],[Maximum Used Price to reach average]])</f>
        <v>-0.2192732242621078</v>
      </c>
      <c r="L16" s="3"/>
    </row>
    <row r="17" spans="1:12" s="4" customFormat="1" ht="21.95" customHeight="1" x14ac:dyDescent="0.25">
      <c r="A17" s="20" t="s">
        <v>11</v>
      </c>
      <c r="B17" s="17">
        <v>2880</v>
      </c>
      <c r="C17" s="17">
        <v>6</v>
      </c>
      <c r="D17" s="17">
        <v>102</v>
      </c>
      <c r="E17" s="21">
        <f>Table2[[#This Row],[Octane Bench Result]]/Table2[[#This Row],[CUDA Cores]]</f>
        <v>3.5416666666666666E-2</v>
      </c>
      <c r="F17" s="18">
        <v>600</v>
      </c>
      <c r="G17" s="18">
        <f>F17/B17</f>
        <v>0.20833333333333334</v>
      </c>
      <c r="H17" s="18">
        <f>F17/D17</f>
        <v>5.882352941176471</v>
      </c>
      <c r="I17" s="18">
        <f>Table2[[#This Row],[Octane Bench Result]]*$H$24</f>
        <v>451.08839352463809</v>
      </c>
      <c r="J17" s="9">
        <f>((Table2[[#This Row],[Maximum Used Price to reach average]]-Table2[[#This Row],[Price]])/Table2[[#This Row],[Maximum Used Price to reach average]])</f>
        <v>-0.33011624464957218</v>
      </c>
      <c r="L17" s="5"/>
    </row>
    <row r="18" spans="1:12" ht="21.95" customHeight="1" x14ac:dyDescent="0.25">
      <c r="A18" s="20" t="s">
        <v>10</v>
      </c>
      <c r="B18" s="17">
        <v>2688</v>
      </c>
      <c r="C18" s="17">
        <v>6</v>
      </c>
      <c r="D18" s="17">
        <v>85</v>
      </c>
      <c r="E18" s="21">
        <f>Table2[[#This Row],[Octane Bench Result]]/Table2[[#This Row],[CUDA Cores]]</f>
        <v>3.1622023809523808E-2</v>
      </c>
      <c r="F18" s="18">
        <v>550</v>
      </c>
      <c r="G18" s="18">
        <f>F18/B18</f>
        <v>0.20461309523809523</v>
      </c>
      <c r="H18" s="18">
        <f>F18/D18</f>
        <v>6.4705882352941178</v>
      </c>
      <c r="I18" s="18">
        <f>Table2[[#This Row],[Octane Bench Result]]*$H$24</f>
        <v>375.90699460386509</v>
      </c>
      <c r="J18" s="6">
        <f>((Table2[[#This Row],[Maximum Used Price to reach average]]-Table2[[#This Row],[Price]])/Table2[[#This Row],[Maximum Used Price to reach average]])</f>
        <v>-0.46312786911452936</v>
      </c>
      <c r="L18" s="3"/>
    </row>
    <row r="19" spans="1:12" s="4" customFormat="1" ht="21.95" customHeight="1" x14ac:dyDescent="0.25">
      <c r="A19" s="20" t="s">
        <v>12</v>
      </c>
      <c r="B19" s="17">
        <v>5760</v>
      </c>
      <c r="C19" s="17">
        <v>6</v>
      </c>
      <c r="D19" s="17">
        <v>174</v>
      </c>
      <c r="E19" s="21">
        <f>Table2[[#This Row],[Octane Bench Result]]/Table2[[#This Row],[CUDA Cores]]</f>
        <v>3.0208333333333334E-2</v>
      </c>
      <c r="F19" s="18">
        <v>1500</v>
      </c>
      <c r="G19" s="18">
        <f>F19/B19</f>
        <v>0.26041666666666669</v>
      </c>
      <c r="H19" s="18">
        <f>F19/D19</f>
        <v>8.6206896551724146</v>
      </c>
      <c r="I19" s="18">
        <f>Table2[[#This Row],[Octane Bench Result]]*$H$24</f>
        <v>769.50373013026501</v>
      </c>
      <c r="J19" s="9">
        <f>((Table2[[#This Row],[Maximum Used Price to reach average]]-Table2[[#This Row],[Price]])/Table2[[#This Row],[Maximum Used Price to reach average]])</f>
        <v>-0.94930828957264879</v>
      </c>
      <c r="L19" s="5"/>
    </row>
    <row r="20" spans="1:12" ht="21.95" customHeight="1" x14ac:dyDescent="0.25">
      <c r="A20" s="20" t="s">
        <v>16</v>
      </c>
      <c r="B20" s="17">
        <v>3072</v>
      </c>
      <c r="C20" s="17">
        <v>12</v>
      </c>
      <c r="D20" s="17">
        <v>126</v>
      </c>
      <c r="E20" s="21">
        <f>Table2[[#This Row],[Octane Bench Result]]/Table2[[#This Row],[CUDA Cores]]</f>
        <v>4.1015625E-2</v>
      </c>
      <c r="F20" s="18">
        <v>1090</v>
      </c>
      <c r="G20" s="18">
        <f>F20/B20</f>
        <v>0.35481770833333331</v>
      </c>
      <c r="H20" s="18">
        <f>F20/D20</f>
        <v>8.6507936507936503</v>
      </c>
      <c r="I20" s="18">
        <f>Table2[[#This Row],[Octane Bench Result]]*$H$24</f>
        <v>557.22683905984707</v>
      </c>
      <c r="J20" s="6">
        <f>((Table2[[#This Row],[Maximum Used Price to reach average]]-Table2[[#This Row],[Price]])/Table2[[#This Row],[Maximum Used Price to reach average]])</f>
        <v>-0.9561153978854422</v>
      </c>
      <c r="L20" s="3"/>
    </row>
    <row r="21" spans="1:12" ht="21.95" customHeight="1" x14ac:dyDescent="0.25">
      <c r="A21" s="7"/>
      <c r="B21" s="7"/>
      <c r="C21" s="7"/>
      <c r="D21" s="7"/>
      <c r="E21" s="7"/>
      <c r="F21" s="7"/>
      <c r="G21" s="7"/>
      <c r="H21" s="7"/>
      <c r="I21" s="10"/>
      <c r="J21" s="11"/>
    </row>
    <row r="22" spans="1:12" ht="21.95" customHeight="1" x14ac:dyDescent="0.25">
      <c r="A22" s="7"/>
      <c r="B22" s="7"/>
      <c r="C22" s="7"/>
      <c r="D22" s="7"/>
      <c r="E22" s="7"/>
      <c r="F22" s="7"/>
      <c r="G22" s="7"/>
      <c r="H22" s="11"/>
      <c r="I22" s="10"/>
      <c r="J22" s="11"/>
    </row>
    <row r="23" spans="1:12" ht="21.95" customHeight="1" x14ac:dyDescent="0.25">
      <c r="A23" s="7"/>
      <c r="B23" s="7"/>
      <c r="C23" s="7"/>
      <c r="D23" s="7"/>
      <c r="E23" s="7"/>
      <c r="F23" s="7"/>
      <c r="G23" s="7"/>
      <c r="H23" s="19" t="s">
        <v>23</v>
      </c>
      <c r="I23" s="10"/>
      <c r="J23" s="11"/>
    </row>
    <row r="24" spans="1:12" ht="21.95" customHeight="1" x14ac:dyDescent="0.25">
      <c r="A24" s="11"/>
      <c r="B24" s="11"/>
      <c r="C24" s="11"/>
      <c r="D24" s="11"/>
      <c r="E24" s="11"/>
      <c r="F24" s="11"/>
      <c r="G24" s="11"/>
      <c r="H24" s="8">
        <f>AVERAGE(Table2[Price/OBR])</f>
        <v>4.4224352306337069</v>
      </c>
      <c r="I24" s="12"/>
      <c r="J24" s="11"/>
    </row>
    <row r="25" spans="1:12" ht="21.95" customHeight="1" x14ac:dyDescent="0.25">
      <c r="A25" s="11"/>
      <c r="B25" s="11"/>
      <c r="C25" s="11"/>
      <c r="D25" s="11"/>
      <c r="E25" s="11"/>
      <c r="F25" s="11"/>
      <c r="G25" s="11"/>
      <c r="I25" s="12"/>
      <c r="J25" s="11"/>
    </row>
  </sheetData>
  <conditionalFormatting sqref="J2:J20">
    <cfRule type="colorScale" priority="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:E20">
    <cfRule type="colorScale" priority="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:F20">
    <cfRule type="colorScale" priority="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2:G20">
    <cfRule type="colorScale" priority="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H2:H20">
    <cfRule type="colorScale" priority="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:C20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:B20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:I20">
    <cfRule type="colorScale" priority="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E2:E20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Armin Seltz</dc:creator>
  <cp:lastModifiedBy>Armin Seltz</cp:lastModifiedBy>
  <dcterms:created xsi:type="dcterms:W3CDTF">2016-01-12T13:33:42Z</dcterms:created>
  <dcterms:modified xsi:type="dcterms:W3CDTF">2016-09-23T13:02:50Z</dcterms:modified>
</cp:coreProperties>
</file>